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jainalmazmoumi/Desktop/"/>
    </mc:Choice>
  </mc:AlternateContent>
  <xr:revisionPtr revIDLastSave="0" documentId="8_{CFA9B6AE-1D19-8D45-843A-B69996D1D096}" xr6:coauthVersionLast="45" xr6:coauthVersionMax="45" xr10:uidLastSave="{00000000-0000-0000-0000-000000000000}"/>
  <bookViews>
    <workbookView xWindow="1680" yWindow="2460" windowWidth="23840" windowHeight="13000" activeTab="1" xr2:uid="{1A0FAA13-D2C7-1E49-96B2-3E3A9DA3DED3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0" i="1" l="1"/>
  <c r="E25" i="1"/>
  <c r="I17" i="1"/>
  <c r="E17" i="1"/>
  <c r="I12" i="1"/>
  <c r="G12" i="1"/>
  <c r="G17" i="1" s="1"/>
  <c r="G26" i="1" s="1"/>
  <c r="E12" i="1"/>
  <c r="D153" i="2" l="1"/>
  <c r="D132" i="2"/>
  <c r="C120" i="2"/>
  <c r="C155" i="2" s="1"/>
  <c r="D156" i="2" s="1"/>
  <c r="C114" i="2"/>
  <c r="C139" i="2" s="1"/>
  <c r="C107" i="2"/>
  <c r="C136" i="2" s="1"/>
  <c r="C99" i="2"/>
  <c r="D129" i="2" s="1"/>
  <c r="E87" i="2"/>
  <c r="E77" i="2"/>
  <c r="E76" i="2"/>
  <c r="E75" i="2"/>
  <c r="E73" i="2"/>
  <c r="E72" i="2"/>
  <c r="E62" i="2"/>
  <c r="E61" i="2"/>
  <c r="E60" i="2"/>
  <c r="E58" i="2"/>
  <c r="E57" i="2"/>
  <c r="E56" i="2"/>
  <c r="E54" i="2"/>
  <c r="E53" i="2"/>
  <c r="D49" i="2"/>
  <c r="E50" i="2" s="1"/>
  <c r="E86" i="2" s="1"/>
  <c r="E88" i="2" s="1"/>
  <c r="D133" i="2" s="1"/>
  <c r="D43" i="2"/>
  <c r="E44" i="2" s="1"/>
  <c r="D42" i="2"/>
  <c r="E28" i="2"/>
  <c r="D27" i="2"/>
  <c r="E16" i="2"/>
  <c r="E69" i="2" s="1"/>
  <c r="E64" i="2" l="1"/>
  <c r="D146" i="2" s="1"/>
  <c r="D147" i="2" s="1"/>
  <c r="D134" i="2"/>
  <c r="D140" i="2"/>
  <c r="E18" i="2"/>
  <c r="E29" i="2" s="1"/>
  <c r="E31" i="2" s="1"/>
  <c r="C70" i="2"/>
  <c r="E70" i="2" s="1"/>
  <c r="E78" i="2" s="1"/>
  <c r="D148" i="2" s="1"/>
  <c r="C137" i="2"/>
  <c r="D141" i="2" l="1"/>
  <c r="D149" i="2"/>
  <c r="D157" i="2" s="1"/>
</calcChain>
</file>

<file path=xl/sharedStrings.xml><?xml version="1.0" encoding="utf-8"?>
<sst xmlns="http://schemas.openxmlformats.org/spreadsheetml/2006/main" count="229" uniqueCount="175">
  <si>
    <t>Need to calculate:</t>
  </si>
  <si>
    <t>Goodwill on acquisition of subsidiary :</t>
  </si>
  <si>
    <t>Bannon plc</t>
  </si>
  <si>
    <t>Consolidated retained Earnings</t>
  </si>
  <si>
    <t xml:space="preserve"> Non controlling interest</t>
  </si>
  <si>
    <t>Goodwill  calculation</t>
  </si>
  <si>
    <t>€'m</t>
  </si>
  <si>
    <t>Cost of investment</t>
  </si>
  <si>
    <t>NCI at full fair value</t>
  </si>
  <si>
    <t>8000*20%=1600*2.18</t>
  </si>
  <si>
    <t>FVNA of subsidiary Bannon plc  at acq</t>
  </si>
  <si>
    <t xml:space="preserve">  Ordinary share capital </t>
  </si>
  <si>
    <t xml:space="preserve">  Retained profits at acq</t>
  </si>
  <si>
    <t xml:space="preserve">  Fair value adjustments</t>
  </si>
  <si>
    <t xml:space="preserve">    Land</t>
  </si>
  <si>
    <t xml:space="preserve">   Brand names</t>
  </si>
  <si>
    <t xml:space="preserve">    Buildings</t>
  </si>
  <si>
    <t xml:space="preserve">   Inventory</t>
  </si>
  <si>
    <t>Goodwill of Bannon  plc at acq date</t>
  </si>
  <si>
    <t>Less impairment losses</t>
  </si>
  <si>
    <t>Goodwill of Bannon plc at reporting date</t>
  </si>
  <si>
    <t>Calculate consolidated retained earnings</t>
  </si>
  <si>
    <t xml:space="preserve">Parent  </t>
  </si>
  <si>
    <t>Wolff plc</t>
  </si>
  <si>
    <t xml:space="preserve">Subsidiary </t>
  </si>
  <si>
    <t>per SFP</t>
  </si>
  <si>
    <t>less pre acquisition</t>
  </si>
  <si>
    <t>Group share</t>
  </si>
  <si>
    <t>Associate</t>
  </si>
  <si>
    <t>Rex Ltd</t>
  </si>
  <si>
    <t>Brand amortisation</t>
  </si>
  <si>
    <t>500/10=50*5</t>
  </si>
  <si>
    <t xml:space="preserve">Extra depreciation on buildings due to FV adj           </t>
  </si>
  <si>
    <t>40*5 years</t>
  </si>
  <si>
    <t>Cost of sales adj</t>
  </si>
  <si>
    <t xml:space="preserve">unrealised profit on goods in transit   </t>
  </si>
  <si>
    <t>unrealised profit on inventory</t>
  </si>
  <si>
    <t xml:space="preserve">Interest  receivable from Bannon plc </t>
  </si>
  <si>
    <t>Unrealised profit on sale of P&amp;E</t>
  </si>
  <si>
    <t>Deprec overcharged on P&amp;E sold</t>
  </si>
  <si>
    <t>Goodwill impairment Bannon plc</t>
  </si>
  <si>
    <t>Impairment  Rex Ltd</t>
  </si>
  <si>
    <t>Consolidated  retained earnings</t>
  </si>
  <si>
    <t>Calculate  non controlling interest  Bannon  plc</t>
  </si>
  <si>
    <t>NCI at acq</t>
  </si>
  <si>
    <t>plus share of post acq profits</t>
  </si>
  <si>
    <t>Extra depreciation on buildings due to FV adj                2</t>
  </si>
  <si>
    <t>Goodwill impairment Bannon  plc</t>
  </si>
  <si>
    <t>NCI at reporting date</t>
  </si>
  <si>
    <t>Workings</t>
  </si>
  <si>
    <t>Brands</t>
  </si>
  <si>
    <t>500m-250m amortisation</t>
  </si>
  <si>
    <t>Investment in Rex Ltd</t>
  </si>
  <si>
    <t>Plus group share of post acq profits</t>
  </si>
  <si>
    <t>Property, plant equipment</t>
  </si>
  <si>
    <t>Wollf plc</t>
  </si>
  <si>
    <t>Plus Reval adj</t>
  </si>
  <si>
    <t>Less extra deprec due to reval</t>
  </si>
  <si>
    <t xml:space="preserve">Deprec overcharged </t>
  </si>
  <si>
    <t>Inventory</t>
  </si>
  <si>
    <t>Plus inventory in transit</t>
  </si>
  <si>
    <t>Less unrealised profit on goods in transit</t>
  </si>
  <si>
    <t>Less unrealised profit on inventory</t>
  </si>
  <si>
    <t>Cash</t>
  </si>
  <si>
    <t>Cash in transit</t>
  </si>
  <si>
    <t>Trade payables</t>
  </si>
  <si>
    <t>Less intercompany int payable</t>
  </si>
  <si>
    <t>Consolidated  statement of financial position as 31/3/2018</t>
  </si>
  <si>
    <t>Assets</t>
  </si>
  <si>
    <t>Non current assets</t>
  </si>
  <si>
    <t xml:space="preserve">  Property, plant and equipment</t>
  </si>
  <si>
    <t xml:space="preserve">  Intangible assets</t>
  </si>
  <si>
    <t xml:space="preserve">        Goodwill</t>
  </si>
  <si>
    <t xml:space="preserve">        Brands</t>
  </si>
  <si>
    <t>Investment in associate</t>
  </si>
  <si>
    <t>Total non current assets</t>
  </si>
  <si>
    <t>Current assets</t>
  </si>
  <si>
    <t xml:space="preserve"> Inventories</t>
  </si>
  <si>
    <t>Trade and other receivables</t>
  </si>
  <si>
    <t xml:space="preserve"> Amounts due from Associate companies</t>
  </si>
  <si>
    <t>Total current assets</t>
  </si>
  <si>
    <t>Total assets</t>
  </si>
  <si>
    <t>Equity and Liabilities</t>
  </si>
  <si>
    <t xml:space="preserve">Equity </t>
  </si>
  <si>
    <t xml:space="preserve">  Ordinary  share capital</t>
  </si>
  <si>
    <t xml:space="preserve">  Retained earnings</t>
  </si>
  <si>
    <t xml:space="preserve"> Non controlling interest </t>
  </si>
  <si>
    <t>Total equity</t>
  </si>
  <si>
    <t>Non current liabilities</t>
  </si>
  <si>
    <t xml:space="preserve"> Debentures</t>
  </si>
  <si>
    <t>Total non current liabilities</t>
  </si>
  <si>
    <t xml:space="preserve">Current liabilities </t>
  </si>
  <si>
    <t xml:space="preserve"> Trade and other payables </t>
  </si>
  <si>
    <t>Total current liabilities</t>
  </si>
  <si>
    <t>Total equity and Liabilities</t>
  </si>
  <si>
    <t xml:space="preserve">Set out below are the statements of financial position of Wolff plc, Bannon plc and Rex Ltd. </t>
  </si>
  <si>
    <t>at 31 March 2018.</t>
  </si>
  <si>
    <t>Statements of financial position as at 31 March 2018</t>
  </si>
  <si>
    <t xml:space="preserve">     Wolff  plc</t>
  </si>
  <si>
    <t xml:space="preserve"> Bannon plc</t>
  </si>
  <si>
    <t xml:space="preserve">          Rex Ltd</t>
  </si>
  <si>
    <t xml:space="preserve"> Property, plant and equipment</t>
  </si>
  <si>
    <t xml:space="preserve">   Land and Buildings</t>
  </si>
  <si>
    <t xml:space="preserve">   Plant and equipment</t>
  </si>
  <si>
    <t xml:space="preserve">  Investments</t>
  </si>
  <si>
    <t xml:space="preserve">    Investment in Bannon plc</t>
  </si>
  <si>
    <t xml:space="preserve">    Investment in Rex Ltd</t>
  </si>
  <si>
    <t xml:space="preserve">    Loan to  Bannon plc</t>
  </si>
  <si>
    <t xml:space="preserve">   Trade receivables</t>
  </si>
  <si>
    <r>
      <t xml:space="preserve">  </t>
    </r>
    <r>
      <rPr>
        <sz val="12"/>
        <rFont val="Arial"/>
        <family val="2"/>
      </rPr>
      <t xml:space="preserve"> Amount due from Bannon plc</t>
    </r>
  </si>
  <si>
    <t xml:space="preserve">   Amount due from Rex Ltd</t>
  </si>
  <si>
    <t xml:space="preserve">   Bank</t>
  </si>
  <si>
    <t>Equity</t>
  </si>
  <si>
    <r>
      <t xml:space="preserve"> Ordinary share capital </t>
    </r>
    <r>
      <rPr>
        <sz val="10"/>
        <color theme="1"/>
        <rFont val="Arial"/>
        <family val="2"/>
      </rPr>
      <t>nominal value €1</t>
    </r>
  </si>
  <si>
    <t xml:space="preserve">   Debentures</t>
  </si>
  <si>
    <t xml:space="preserve">   Loan from Wolff plc</t>
  </si>
  <si>
    <t>Current liabilities</t>
  </si>
  <si>
    <t xml:space="preserve">   Trade and other payables</t>
  </si>
  <si>
    <r>
      <t xml:space="preserve">   </t>
    </r>
    <r>
      <rPr>
        <sz val="12"/>
        <rFont val="Arial"/>
        <family val="2"/>
      </rPr>
      <t>Amounts owed to Wolff plc</t>
    </r>
  </si>
  <si>
    <t>Total equity and liabilities</t>
  </si>
  <si>
    <t xml:space="preserve">Wolff plc holds 80% of the ordinary share capital of Bannon plc. This holding was </t>
  </si>
  <si>
    <r>
      <t xml:space="preserve">acquired on the </t>
    </r>
    <r>
      <rPr>
        <b/>
        <sz val="11"/>
        <color theme="1"/>
        <rFont val="Arial"/>
        <family val="2"/>
      </rPr>
      <t>1 April 2013</t>
    </r>
    <r>
      <rPr>
        <sz val="11"/>
        <color theme="1"/>
        <rFont val="Arial"/>
        <family val="2"/>
      </rPr>
      <t>, when the retained earnings of Bannon plc amounted to</t>
    </r>
  </si>
  <si>
    <t>€5,000 million.</t>
  </si>
  <si>
    <t>Non controlling interests in Bannon plc are valued at full fair value (full goodwill method)</t>
  </si>
  <si>
    <r>
      <t xml:space="preserve">The market price (fair value) of the ordinary share of Bannon plc at </t>
    </r>
    <r>
      <rPr>
        <b/>
        <sz val="11"/>
        <color theme="1"/>
        <rFont val="Arial"/>
        <family val="2"/>
      </rPr>
      <t>1 April 2013</t>
    </r>
    <r>
      <rPr>
        <sz val="11"/>
        <color theme="1"/>
        <rFont val="Arial"/>
        <family val="2"/>
      </rPr>
      <t xml:space="preserve"> was</t>
    </r>
  </si>
  <si>
    <t>€2.18 per share.</t>
  </si>
  <si>
    <r>
      <t xml:space="preserve">At </t>
    </r>
    <r>
      <rPr>
        <b/>
        <sz val="11"/>
        <color theme="1"/>
        <rFont val="Arial"/>
        <family val="2"/>
      </rPr>
      <t>1 April 2013</t>
    </r>
    <r>
      <rPr>
        <sz val="11"/>
        <color theme="1"/>
        <rFont val="Arial"/>
        <family val="2"/>
      </rPr>
      <t xml:space="preserve"> the following differences existed between the fair values and carrying</t>
    </r>
  </si>
  <si>
    <t>values of the assets of Bannon plc:</t>
  </si>
  <si>
    <t>Fair values</t>
  </si>
  <si>
    <t>Carrying values</t>
  </si>
  <si>
    <t>Land</t>
  </si>
  <si>
    <t>Brand names</t>
  </si>
  <si>
    <t>Buildings</t>
  </si>
  <si>
    <t xml:space="preserve">The fair values of all other assets and liabilities of Bannon plc approximated their </t>
  </si>
  <si>
    <t>carrying values at the date of acquisition.</t>
  </si>
  <si>
    <t>The extra depreciation arising in the consolidated financial statements as a result of</t>
  </si>
  <si>
    <t xml:space="preserve">the fair value of buildings exceeding carrying values at acquisition date amounts to </t>
  </si>
  <si>
    <t>€40 million each year.</t>
  </si>
  <si>
    <t>The brand names are to amortised over a useful life of 10 years in the consolidated</t>
  </si>
  <si>
    <t>financial statements</t>
  </si>
  <si>
    <t>All of the inventory held by Bannon plc at 1 April 2013 had all been sold by 31 March 2014.</t>
  </si>
  <si>
    <t xml:space="preserve">Wolff plc also holds a 25% of the ordinary share capital of Rex Ltd. This holding was  </t>
  </si>
  <si>
    <r>
      <t xml:space="preserve">acquired on </t>
    </r>
    <r>
      <rPr>
        <b/>
        <sz val="11"/>
        <color theme="1"/>
        <rFont val="Arial"/>
        <family val="2"/>
      </rPr>
      <t>1 April  2012</t>
    </r>
    <r>
      <rPr>
        <sz val="11"/>
        <color theme="1"/>
        <rFont val="Arial"/>
        <family val="2"/>
      </rPr>
      <t>, when the retained earnings of Rex Ltd amounted to €3.200</t>
    </r>
  </si>
  <si>
    <t>million.</t>
  </si>
  <si>
    <t>This 25% holding of ordinary shares in Rex Ltd gives Wolff plc significant influence over</t>
  </si>
  <si>
    <t>Rex Ltd.</t>
  </si>
  <si>
    <t>The fair values of all assets and liabilities of Rex Ltd approximated their carrying values</t>
  </si>
  <si>
    <t>on the date Wolff plc acquired its 25% holding in Rex Ltd.</t>
  </si>
  <si>
    <t>Wolff plc, Bannon plc and Rex Ltd traded with each other on credit with the during</t>
  </si>
  <si>
    <t>the year ended 31 March 2018.</t>
  </si>
  <si>
    <t>Wolff plc had invoiced Bannon plc for goods sold amounting of €300 million. These</t>
  </si>
  <si>
    <t xml:space="preserve">goods had cost Wolff plc €250 million. The invoice and the inventory had not been </t>
  </si>
  <si>
    <t>received by Bannon plc at 31 March 2018 and consequently were not reflected in the</t>
  </si>
  <si>
    <t>above financial statements of Bannon plc.</t>
  </si>
  <si>
    <t xml:space="preserve">Bannon plc had sent a cheque for €800 million in settlement for goods received. This  </t>
  </si>
  <si>
    <t>cheque had not been received by Wolff plc at 31 March 2018 and consequently was not</t>
  </si>
  <si>
    <t>reflected in the above financial statements of Wolff plc.</t>
  </si>
  <si>
    <t xml:space="preserve">Bannon plc held inventory of €600 million at 31 March 2018 which it had purchased from </t>
  </si>
  <si>
    <t>from Wolff plc. All goods sold by Wolff plc to Bannon plc are invoiced at cost plus 20%.</t>
  </si>
  <si>
    <t xml:space="preserve">Trade and other payables of Bannon plc includes interest payable on loans from Wolff plc </t>
  </si>
  <si>
    <t xml:space="preserve">amounting to €350 million. Wolff plc has not taken account of interest receivable from  </t>
  </si>
  <si>
    <t>Bannon plc in its statement of financial position for the year ended 31 March 2018.</t>
  </si>
  <si>
    <t>On 1 April 2017 Bannon plc sold plant and equipment with a carrying value of €60 million</t>
  </si>
  <si>
    <t>to Wolff plc for €85 million. Both companies depreciate plant and equipment at 20%</t>
  </si>
  <si>
    <t>reducing balance.</t>
  </si>
  <si>
    <t>€130 million of the goodwill of Bannon plc was written off due to impairment losses at</t>
  </si>
  <si>
    <t>31 March 2018.</t>
  </si>
  <si>
    <t xml:space="preserve">The investment in Rex Ltd has suffered an impairment loss of €10 million since the date </t>
  </si>
  <si>
    <t>of its acquisition.</t>
  </si>
  <si>
    <t xml:space="preserve">Requirement </t>
  </si>
  <si>
    <t xml:space="preserve">Prepare the consolidated statement of financial position of the Wolff group as at </t>
  </si>
  <si>
    <t>Show all workings.</t>
  </si>
  <si>
    <t xml:space="preserve">Total 35 marks   </t>
  </si>
  <si>
    <t>Question</t>
  </si>
  <si>
    <t>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</si>
</sst>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0" fillId="0" borderId="2" xfId="0" applyNumberFormat="1" applyBorder="1"/>
    <xf numFmtId="9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3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3" fontId="8" fillId="0" borderId="0" xfId="0" applyNumberFormat="1" applyFont="1"/>
    <xf numFmtId="3" fontId="8" fillId="0" borderId="1" xfId="0" applyNumberFormat="1" applyFont="1" applyBorder="1"/>
    <xf numFmtId="164" fontId="8" fillId="0" borderId="0" xfId="0" applyNumberFormat="1" applyFont="1"/>
    <xf numFmtId="1" fontId="8" fillId="0" borderId="0" xfId="0" applyNumberFormat="1" applyFont="1"/>
    <xf numFmtId="0" fontId="8" fillId="0" borderId="1" xfId="0" applyFont="1" applyBorder="1"/>
    <xf numFmtId="0" fontId="10" fillId="0" borderId="0" xfId="0" applyFont="1"/>
    <xf numFmtId="3" fontId="6" fillId="0" borderId="0" xfId="0" applyNumberFormat="1" applyFont="1"/>
    <xf numFmtId="3" fontId="8" fillId="0" borderId="2" xfId="0" applyNumberFormat="1" applyFont="1" applyBorder="1"/>
    <xf numFmtId="0" fontId="8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3" fontId="5" fillId="0" borderId="0" xfId="0" applyNumberFormat="1" applyFont="1"/>
    <xf numFmtId="0" fontId="9" fillId="0" borderId="0" xfId="0" applyFont="1" applyAlignment="1">
      <alignment horizontal="left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264CD-9CEB-B049-A76E-59975C029AF6}">
  <dimension ref="A1:I108"/>
  <sheetViews>
    <sheetView workbookViewId="0">
      <selection activeCell="B2" sqref="B2"/>
    </sheetView>
  </sheetViews>
  <sheetFormatPr baseColWidth="10" defaultRowHeight="16"/>
  <sheetData>
    <row r="1" spans="1:9" ht="24">
      <c r="A1" s="32" t="s">
        <v>173</v>
      </c>
    </row>
    <row r="3" spans="1:9">
      <c r="A3" s="12" t="s">
        <v>95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96</v>
      </c>
      <c r="B4" s="13"/>
      <c r="C4" s="13"/>
      <c r="D4" s="13"/>
      <c r="E4" s="14"/>
      <c r="F4" s="14"/>
      <c r="G4" s="14"/>
      <c r="H4" s="14"/>
      <c r="I4" s="15"/>
    </row>
    <row r="5" spans="1:9">
      <c r="A5" s="14"/>
      <c r="B5" s="14" t="s">
        <v>97</v>
      </c>
      <c r="C5" s="14"/>
      <c r="D5" s="14"/>
      <c r="E5" s="14"/>
      <c r="F5" s="14"/>
      <c r="G5" s="14"/>
      <c r="H5" s="14"/>
      <c r="I5" s="15"/>
    </row>
    <row r="6" spans="1:9">
      <c r="A6" s="15"/>
      <c r="B6" s="15"/>
      <c r="C6" s="15"/>
      <c r="D6" s="16" t="s">
        <v>98</v>
      </c>
      <c r="E6" s="16"/>
      <c r="F6" s="16" t="s">
        <v>99</v>
      </c>
      <c r="G6" s="16"/>
      <c r="H6" s="16" t="s">
        <v>100</v>
      </c>
      <c r="I6" s="16"/>
    </row>
    <row r="7" spans="1:9">
      <c r="A7" s="15"/>
      <c r="B7" s="15"/>
      <c r="C7" s="15"/>
      <c r="D7" s="17" t="s">
        <v>6</v>
      </c>
      <c r="E7" s="17" t="s">
        <v>6</v>
      </c>
      <c r="F7" s="17" t="s">
        <v>6</v>
      </c>
      <c r="G7" s="17" t="s">
        <v>6</v>
      </c>
      <c r="H7" s="17" t="s">
        <v>6</v>
      </c>
      <c r="I7" s="17" t="s">
        <v>6</v>
      </c>
    </row>
    <row r="8" spans="1:9">
      <c r="A8" s="15" t="s">
        <v>69</v>
      </c>
      <c r="B8" s="15"/>
      <c r="C8" s="15"/>
      <c r="D8" s="15"/>
      <c r="E8" s="15"/>
      <c r="F8" s="15"/>
      <c r="G8" s="15"/>
      <c r="H8" s="15"/>
      <c r="I8" s="15"/>
    </row>
    <row r="9" spans="1:9">
      <c r="A9" s="15" t="s">
        <v>101</v>
      </c>
      <c r="B9" s="15"/>
      <c r="C9" s="15"/>
      <c r="D9" s="15"/>
      <c r="E9" s="15"/>
      <c r="F9" s="15"/>
      <c r="G9" s="15"/>
      <c r="H9" s="15"/>
      <c r="I9" s="15"/>
    </row>
    <row r="10" spans="1:9">
      <c r="A10" s="15" t="s">
        <v>102</v>
      </c>
      <c r="B10" s="15"/>
      <c r="C10" s="18"/>
      <c r="D10" s="15"/>
      <c r="E10" s="18">
        <v>26400</v>
      </c>
      <c r="F10" s="15"/>
      <c r="G10" s="18">
        <v>24200</v>
      </c>
      <c r="H10" s="15"/>
      <c r="I10" s="18">
        <v>7200</v>
      </c>
    </row>
    <row r="11" spans="1:9">
      <c r="A11" s="15" t="s">
        <v>103</v>
      </c>
      <c r="B11" s="15"/>
      <c r="C11" s="18"/>
      <c r="D11" s="15"/>
      <c r="E11" s="19">
        <v>18350</v>
      </c>
      <c r="F11" s="15"/>
      <c r="G11" s="19">
        <v>16100</v>
      </c>
      <c r="H11" s="15"/>
      <c r="I11" s="19">
        <v>4400</v>
      </c>
    </row>
    <row r="12" spans="1:9">
      <c r="A12" s="15"/>
      <c r="B12" s="15"/>
      <c r="C12" s="18"/>
      <c r="D12" s="15"/>
      <c r="E12" s="18">
        <f>SUM(E10:E11)</f>
        <v>44750</v>
      </c>
      <c r="F12" s="15"/>
      <c r="G12" s="18">
        <f>SUM(G10:G11)</f>
        <v>40300</v>
      </c>
      <c r="H12" s="15"/>
      <c r="I12" s="18">
        <f>SUM(I10:I11)</f>
        <v>11600</v>
      </c>
    </row>
    <row r="13" spans="1:9">
      <c r="A13" s="15" t="s">
        <v>104</v>
      </c>
      <c r="B13" s="15"/>
      <c r="C13" s="15"/>
      <c r="D13" s="15"/>
      <c r="E13" s="18"/>
      <c r="F13" s="15"/>
      <c r="G13" s="15"/>
      <c r="H13" s="15"/>
      <c r="I13" s="15"/>
    </row>
    <row r="14" spans="1:9">
      <c r="A14" s="15" t="s">
        <v>105</v>
      </c>
      <c r="B14" s="15"/>
      <c r="C14" s="15"/>
      <c r="D14" s="15"/>
      <c r="E14" s="18">
        <v>14000</v>
      </c>
      <c r="F14" s="15"/>
      <c r="G14" s="15"/>
      <c r="H14" s="15"/>
      <c r="I14" s="15"/>
    </row>
    <row r="15" spans="1:9">
      <c r="A15" s="15" t="s">
        <v>106</v>
      </c>
      <c r="B15" s="15"/>
      <c r="C15" s="15"/>
      <c r="D15" s="15"/>
      <c r="E15" s="18">
        <v>1250</v>
      </c>
      <c r="F15" s="20"/>
      <c r="G15" s="21"/>
      <c r="H15" s="20"/>
      <c r="I15" s="20"/>
    </row>
    <row r="16" spans="1:9">
      <c r="A16" s="15" t="s">
        <v>107</v>
      </c>
      <c r="B16" s="15"/>
      <c r="C16" s="15"/>
      <c r="D16" s="15"/>
      <c r="E16" s="19">
        <v>5000</v>
      </c>
      <c r="F16" s="15"/>
      <c r="G16" s="22"/>
      <c r="H16" s="15"/>
      <c r="I16" s="22"/>
    </row>
    <row r="17" spans="1:9">
      <c r="A17" s="15"/>
      <c r="B17" s="15"/>
      <c r="C17" s="15"/>
      <c r="D17" s="15"/>
      <c r="E17" s="18">
        <f>SUM(E12:E16)</f>
        <v>65000</v>
      </c>
      <c r="F17" s="15"/>
      <c r="G17" s="18">
        <f>G12</f>
        <v>40300</v>
      </c>
      <c r="H17" s="15"/>
      <c r="I17" s="18">
        <f>I12</f>
        <v>11600</v>
      </c>
    </row>
    <row r="18" spans="1:9">
      <c r="A18" s="15"/>
      <c r="B18" s="15"/>
      <c r="C18" s="15"/>
      <c r="D18" s="15"/>
      <c r="E18" s="15"/>
      <c r="F18" s="15"/>
      <c r="G18" s="15"/>
      <c r="H18" s="15"/>
      <c r="I18" s="15"/>
    </row>
    <row r="19" spans="1:9">
      <c r="A19" s="15" t="s">
        <v>76</v>
      </c>
      <c r="B19" s="15"/>
      <c r="C19" s="15"/>
      <c r="D19" s="15"/>
      <c r="E19" s="15"/>
      <c r="F19" s="15"/>
      <c r="G19" s="15"/>
      <c r="H19" s="15"/>
      <c r="I19" s="15"/>
    </row>
    <row r="20" spans="1:9">
      <c r="A20" s="15" t="s">
        <v>17</v>
      </c>
      <c r="B20" s="15"/>
      <c r="C20" s="15"/>
      <c r="D20" s="18">
        <v>12200</v>
      </c>
      <c r="E20" s="15"/>
      <c r="F20" s="18">
        <v>7200</v>
      </c>
      <c r="G20" s="15"/>
      <c r="H20" s="18">
        <v>4200</v>
      </c>
      <c r="I20" s="15"/>
    </row>
    <row r="21" spans="1:9">
      <c r="A21" s="15" t="s">
        <v>108</v>
      </c>
      <c r="B21" s="15"/>
      <c r="C21" s="15"/>
      <c r="D21" s="18">
        <v>14400</v>
      </c>
      <c r="E21" s="15"/>
      <c r="F21" s="18">
        <v>6100</v>
      </c>
      <c r="G21" s="15"/>
      <c r="H21" s="18">
        <v>3700</v>
      </c>
      <c r="I21" s="15"/>
    </row>
    <row r="22" spans="1:9">
      <c r="A22" s="23" t="s">
        <v>109</v>
      </c>
      <c r="B22" s="23"/>
      <c r="C22" s="23"/>
      <c r="D22" s="24">
        <v>2100</v>
      </c>
      <c r="E22" s="15"/>
      <c r="F22" s="15"/>
      <c r="G22" s="15"/>
      <c r="H22" s="15"/>
      <c r="I22" s="15"/>
    </row>
    <row r="23" spans="1:9">
      <c r="A23" s="13" t="s">
        <v>110</v>
      </c>
      <c r="B23" s="13"/>
      <c r="C23" s="13"/>
      <c r="D23" s="24">
        <v>300</v>
      </c>
      <c r="E23" s="15"/>
      <c r="F23" s="15"/>
      <c r="G23" s="15"/>
      <c r="H23" s="15"/>
      <c r="I23" s="15"/>
    </row>
    <row r="24" spans="1:9">
      <c r="A24" s="15" t="s">
        <v>111</v>
      </c>
      <c r="B24" s="15"/>
      <c r="C24" s="15"/>
      <c r="D24" s="19">
        <v>1300</v>
      </c>
      <c r="E24" s="15"/>
      <c r="F24" s="18">
        <v>1000</v>
      </c>
      <c r="G24" s="15"/>
      <c r="H24" s="22">
        <v>500</v>
      </c>
      <c r="I24" s="15"/>
    </row>
    <row r="25" spans="1:9">
      <c r="A25" s="15"/>
      <c r="B25" s="15"/>
      <c r="C25" s="15"/>
      <c r="D25" s="15"/>
      <c r="E25" s="18">
        <f>SUM(D20:D24)</f>
        <v>30300</v>
      </c>
      <c r="F25" s="15"/>
      <c r="G25" s="18">
        <v>14300</v>
      </c>
      <c r="H25" s="15"/>
      <c r="I25" s="18">
        <v>8400</v>
      </c>
    </row>
    <row r="26" spans="1:9" ht="17" thickBot="1">
      <c r="A26" s="15" t="s">
        <v>81</v>
      </c>
      <c r="B26" s="15"/>
      <c r="C26" s="15"/>
      <c r="D26" s="15"/>
      <c r="E26" s="25">
        <v>95300</v>
      </c>
      <c r="F26" s="15"/>
      <c r="G26" s="25">
        <f>SUM(G17:G25)</f>
        <v>54600</v>
      </c>
      <c r="H26" s="15"/>
      <c r="I26" s="25">
        <v>20000</v>
      </c>
    </row>
    <row r="27" spans="1:9" ht="17" thickTop="1">
      <c r="A27" s="15"/>
      <c r="B27" s="15"/>
      <c r="C27" s="15"/>
      <c r="D27" s="15"/>
      <c r="E27" s="15"/>
      <c r="F27" s="15"/>
      <c r="G27" s="15"/>
      <c r="H27" s="15"/>
      <c r="I27" s="15"/>
    </row>
    <row r="28" spans="1:9">
      <c r="A28" s="15" t="s">
        <v>112</v>
      </c>
      <c r="B28" s="15"/>
      <c r="C28" s="15"/>
      <c r="D28" s="15"/>
      <c r="E28" s="15"/>
      <c r="F28" s="15"/>
      <c r="G28" s="15"/>
      <c r="H28" s="15"/>
      <c r="I28" s="15"/>
    </row>
    <row r="29" spans="1:9">
      <c r="A29" s="15" t="s">
        <v>113</v>
      </c>
      <c r="B29" s="15"/>
      <c r="C29" s="15"/>
      <c r="D29" s="15"/>
      <c r="E29" s="18">
        <v>20000</v>
      </c>
      <c r="F29" s="15"/>
      <c r="G29" s="21">
        <v>8000</v>
      </c>
      <c r="H29" s="21"/>
      <c r="I29" s="18">
        <v>1000</v>
      </c>
    </row>
    <row r="30" spans="1:9">
      <c r="A30" s="15" t="s">
        <v>85</v>
      </c>
      <c r="B30" s="15"/>
      <c r="C30" s="15"/>
      <c r="D30" s="15"/>
      <c r="E30" s="19">
        <v>49700</v>
      </c>
      <c r="F30" s="15"/>
      <c r="G30" s="19">
        <v>12500</v>
      </c>
      <c r="H30" s="21"/>
      <c r="I30" s="19">
        <v>4000</v>
      </c>
    </row>
    <row r="31" spans="1:9">
      <c r="A31" s="15"/>
      <c r="B31" s="15"/>
      <c r="C31" s="15"/>
      <c r="D31" s="15"/>
      <c r="E31" s="18">
        <v>69700</v>
      </c>
      <c r="F31" s="15"/>
      <c r="G31" s="18">
        <v>20500</v>
      </c>
      <c r="H31" s="21"/>
      <c r="I31" s="18">
        <v>5000</v>
      </c>
    </row>
    <row r="32" spans="1:9">
      <c r="A32" s="15" t="s">
        <v>88</v>
      </c>
      <c r="B32" s="15"/>
      <c r="C32" s="15"/>
      <c r="D32" s="15"/>
      <c r="E32" s="15"/>
      <c r="F32" s="15"/>
      <c r="G32" s="15"/>
      <c r="H32" s="15"/>
      <c r="I32" s="15"/>
    </row>
    <row r="33" spans="1:9">
      <c r="A33" s="15" t="s">
        <v>114</v>
      </c>
      <c r="B33" s="15"/>
      <c r="C33" s="15"/>
      <c r="D33" s="18">
        <v>10000</v>
      </c>
      <c r="E33" s="20"/>
      <c r="F33" s="18">
        <v>15000</v>
      </c>
      <c r="G33" s="20"/>
      <c r="H33" s="18">
        <v>10000</v>
      </c>
      <c r="I33" s="15"/>
    </row>
    <row r="34" spans="1:9">
      <c r="A34" s="15" t="s">
        <v>115</v>
      </c>
      <c r="B34" s="15"/>
      <c r="C34" s="15"/>
      <c r="D34" s="22"/>
      <c r="E34" s="15"/>
      <c r="F34" s="19">
        <v>5000</v>
      </c>
      <c r="G34" s="15"/>
      <c r="H34" s="22"/>
      <c r="I34" s="15"/>
    </row>
    <row r="35" spans="1:9">
      <c r="A35" s="15"/>
      <c r="B35" s="15"/>
      <c r="C35" s="15"/>
      <c r="D35" s="15"/>
      <c r="E35" s="18">
        <v>10000</v>
      </c>
      <c r="F35" s="15"/>
      <c r="G35" s="18">
        <v>20000</v>
      </c>
      <c r="H35" s="15"/>
      <c r="I35" s="18">
        <v>10000</v>
      </c>
    </row>
    <row r="36" spans="1:9">
      <c r="A36" s="15" t="s">
        <v>116</v>
      </c>
      <c r="B36" s="15"/>
      <c r="C36" s="15"/>
      <c r="D36" s="15"/>
      <c r="E36" s="15"/>
      <c r="F36" s="15"/>
      <c r="G36" s="15"/>
      <c r="H36" s="15"/>
      <c r="I36" s="15"/>
    </row>
    <row r="37" spans="1:9">
      <c r="A37" s="15" t="s">
        <v>117</v>
      </c>
      <c r="B37" s="15"/>
      <c r="C37" s="15"/>
      <c r="D37" s="18">
        <v>15600</v>
      </c>
      <c r="E37" s="15"/>
      <c r="F37" s="18">
        <v>13100</v>
      </c>
      <c r="G37" s="15"/>
      <c r="H37" s="18">
        <v>4700</v>
      </c>
      <c r="I37" s="15"/>
    </row>
    <row r="38" spans="1:9">
      <c r="A38" s="15" t="s">
        <v>118</v>
      </c>
      <c r="B38" s="15"/>
      <c r="C38" s="15"/>
      <c r="D38" s="22"/>
      <c r="E38" s="15"/>
      <c r="F38" s="22">
        <v>1000</v>
      </c>
      <c r="G38" s="15"/>
      <c r="H38" s="19">
        <v>300</v>
      </c>
      <c r="I38" s="15"/>
    </row>
    <row r="39" spans="1:9">
      <c r="A39" s="15"/>
      <c r="B39" s="15"/>
      <c r="C39" s="15"/>
      <c r="D39" s="15"/>
      <c r="E39" s="18">
        <v>15600</v>
      </c>
      <c r="F39" s="15"/>
      <c r="G39" s="18">
        <v>14100</v>
      </c>
      <c r="H39" s="15"/>
      <c r="I39" s="18">
        <v>5000</v>
      </c>
    </row>
    <row r="40" spans="1:9" ht="17" thickBot="1">
      <c r="A40" s="15" t="s">
        <v>119</v>
      </c>
      <c r="B40" s="15"/>
      <c r="C40" s="15"/>
      <c r="D40" s="15"/>
      <c r="E40" s="25">
        <v>95300</v>
      </c>
      <c r="F40" s="15"/>
      <c r="G40" s="25">
        <f>SUM(G31:G39)</f>
        <v>54600</v>
      </c>
      <c r="H40" s="21"/>
      <c r="I40" s="25">
        <v>20000</v>
      </c>
    </row>
    <row r="41" spans="1:9" ht="17" thickTop="1">
      <c r="A41" s="15"/>
      <c r="B41" s="15"/>
      <c r="C41" s="15"/>
      <c r="D41" s="15"/>
      <c r="E41" s="15"/>
      <c r="F41" s="15"/>
      <c r="G41" s="15"/>
      <c r="H41" s="15"/>
      <c r="I41" s="15"/>
    </row>
    <row r="42" spans="1:9">
      <c r="A42" s="12" t="s">
        <v>120</v>
      </c>
      <c r="B42" s="12"/>
      <c r="C42" s="12"/>
      <c r="D42" s="12"/>
      <c r="E42" s="12"/>
      <c r="F42" s="12"/>
      <c r="G42" s="12"/>
      <c r="H42" s="12"/>
      <c r="I42" s="12"/>
    </row>
    <row r="43" spans="1:9">
      <c r="A43" s="12" t="s">
        <v>121</v>
      </c>
      <c r="B43" s="12"/>
      <c r="C43" s="12"/>
      <c r="D43" s="12"/>
      <c r="E43" s="12"/>
      <c r="F43" s="12"/>
      <c r="G43" s="12"/>
      <c r="H43" s="12"/>
      <c r="I43" s="12"/>
    </row>
    <row r="44" spans="1:9">
      <c r="A44" s="12" t="s">
        <v>122</v>
      </c>
      <c r="B44" s="12"/>
      <c r="C44" s="12"/>
      <c r="D44" s="12"/>
      <c r="E44" s="12"/>
      <c r="F44" s="12"/>
      <c r="G44" s="12"/>
      <c r="H44" s="12"/>
      <c r="I44" s="12"/>
    </row>
    <row r="45" spans="1:9">
      <c r="A45" s="12" t="s">
        <v>123</v>
      </c>
      <c r="B45" s="12"/>
      <c r="C45" s="12"/>
      <c r="D45" s="12"/>
      <c r="E45" s="12"/>
      <c r="F45" s="12"/>
      <c r="G45" s="12"/>
      <c r="H45" s="12"/>
      <c r="I45" s="12"/>
    </row>
    <row r="46" spans="1:9">
      <c r="A46" s="12" t="s">
        <v>124</v>
      </c>
      <c r="B46" s="12"/>
      <c r="C46" s="12"/>
      <c r="D46" s="12"/>
      <c r="E46" s="12"/>
      <c r="F46" s="12"/>
      <c r="G46" s="12"/>
      <c r="H46" s="12"/>
      <c r="I46" s="12"/>
    </row>
    <row r="47" spans="1:9">
      <c r="A47" s="12" t="s">
        <v>125</v>
      </c>
      <c r="B47" s="12"/>
      <c r="C47" s="12"/>
      <c r="D47" s="12"/>
      <c r="E47" s="12"/>
      <c r="F47" s="12"/>
      <c r="G47" s="12"/>
      <c r="H47" s="12"/>
      <c r="I47" s="12"/>
    </row>
    <row r="48" spans="1:9">
      <c r="A48" s="15"/>
      <c r="B48" s="15"/>
      <c r="C48" s="15"/>
      <c r="D48" s="15"/>
      <c r="E48" s="15"/>
      <c r="F48" s="15"/>
      <c r="G48" s="15"/>
      <c r="H48" s="15"/>
      <c r="I48" s="15"/>
    </row>
    <row r="49" spans="1:9">
      <c r="A49" s="12" t="s">
        <v>126</v>
      </c>
      <c r="B49" s="12"/>
      <c r="C49" s="12"/>
      <c r="D49" s="12"/>
      <c r="E49" s="12"/>
      <c r="F49" s="12"/>
      <c r="G49" s="12"/>
      <c r="H49" s="12"/>
      <c r="I49" s="12"/>
    </row>
    <row r="50" spans="1:9">
      <c r="A50" s="12" t="s">
        <v>127</v>
      </c>
      <c r="B50" s="12"/>
      <c r="C50" s="12"/>
      <c r="D50" s="12"/>
      <c r="E50" s="12"/>
      <c r="F50" s="12"/>
      <c r="G50" s="12"/>
      <c r="H50" s="12"/>
      <c r="I50" s="12"/>
    </row>
    <row r="51" spans="1:9" ht="34">
      <c r="A51" s="15"/>
      <c r="B51" s="26"/>
      <c r="C51" s="26"/>
      <c r="D51" s="27"/>
      <c r="E51" s="26" t="s">
        <v>128</v>
      </c>
      <c r="F51" s="26" t="s">
        <v>129</v>
      </c>
      <c r="G51" s="28"/>
      <c r="H51" s="15"/>
      <c r="I51" s="15"/>
    </row>
    <row r="52" spans="1:9">
      <c r="A52" s="15"/>
      <c r="B52" s="29"/>
      <c r="C52" s="29"/>
      <c r="D52" s="29"/>
      <c r="E52" s="29" t="s">
        <v>6</v>
      </c>
      <c r="F52" s="29" t="s">
        <v>6</v>
      </c>
      <c r="G52" s="28"/>
      <c r="H52" s="15"/>
      <c r="I52" s="15"/>
    </row>
    <row r="53" spans="1:9">
      <c r="A53" s="15" t="s">
        <v>130</v>
      </c>
      <c r="B53" s="18"/>
      <c r="C53" s="18"/>
      <c r="D53" s="18"/>
      <c r="E53" s="18">
        <v>7000</v>
      </c>
      <c r="F53" s="18">
        <v>5000</v>
      </c>
      <c r="G53" s="15"/>
      <c r="H53" s="15"/>
      <c r="I53" s="15"/>
    </row>
    <row r="54" spans="1:9">
      <c r="A54" s="15" t="s">
        <v>131</v>
      </c>
      <c r="B54" s="18"/>
      <c r="C54" s="18"/>
      <c r="D54" s="18"/>
      <c r="E54" s="18">
        <v>500</v>
      </c>
      <c r="F54" s="18">
        <v>0</v>
      </c>
      <c r="G54" s="15"/>
      <c r="H54" s="15"/>
      <c r="I54" s="15"/>
    </row>
    <row r="55" spans="1:9">
      <c r="A55" s="15" t="s">
        <v>132</v>
      </c>
      <c r="B55" s="18"/>
      <c r="C55" s="18"/>
      <c r="D55" s="18"/>
      <c r="E55" s="18">
        <v>5000</v>
      </c>
      <c r="F55" s="18">
        <v>4000</v>
      </c>
      <c r="G55" s="15"/>
      <c r="H55" s="15"/>
      <c r="I55" s="15"/>
    </row>
    <row r="56" spans="1:9">
      <c r="A56" s="15" t="s">
        <v>59</v>
      </c>
      <c r="B56" s="18"/>
      <c r="C56" s="18"/>
      <c r="D56" s="18"/>
      <c r="E56" s="18">
        <v>2000</v>
      </c>
      <c r="F56" s="18">
        <v>2400</v>
      </c>
      <c r="G56" s="15"/>
      <c r="H56" s="15"/>
      <c r="I56" s="15"/>
    </row>
    <row r="57" spans="1:9">
      <c r="A57" s="15" t="s">
        <v>133</v>
      </c>
      <c r="B57" s="15"/>
      <c r="C57" s="15"/>
      <c r="D57" s="18"/>
      <c r="E57" s="18"/>
      <c r="F57" s="15"/>
      <c r="G57" s="15"/>
      <c r="H57" s="15"/>
      <c r="I57" s="15"/>
    </row>
    <row r="58" spans="1:9">
      <c r="A58" s="15" t="s">
        <v>134</v>
      </c>
      <c r="B58" s="15"/>
      <c r="C58" s="15"/>
      <c r="D58" s="18"/>
      <c r="E58" s="18"/>
      <c r="F58" s="15"/>
      <c r="G58" s="15"/>
      <c r="H58" s="15"/>
      <c r="I58" s="15"/>
    </row>
    <row r="59" spans="1:9">
      <c r="A59" s="15"/>
      <c r="B59" s="15"/>
      <c r="C59" s="15"/>
      <c r="D59" s="18"/>
      <c r="E59" s="18"/>
      <c r="F59" s="15"/>
      <c r="G59" s="15"/>
      <c r="H59" s="15"/>
      <c r="I59" s="15"/>
    </row>
    <row r="60" spans="1:9">
      <c r="A60" s="15" t="s">
        <v>135</v>
      </c>
      <c r="B60" s="15"/>
      <c r="C60" s="15"/>
      <c r="D60" s="18"/>
      <c r="E60" s="18"/>
      <c r="F60" s="15"/>
      <c r="G60" s="15"/>
      <c r="H60" s="15"/>
      <c r="I60" s="15"/>
    </row>
    <row r="61" spans="1:9">
      <c r="A61" s="15" t="s">
        <v>136</v>
      </c>
      <c r="B61" s="15"/>
      <c r="C61" s="15"/>
      <c r="D61" s="18"/>
      <c r="E61" s="18"/>
      <c r="F61" s="15"/>
      <c r="G61" s="15"/>
      <c r="H61" s="15"/>
      <c r="I61" s="15"/>
    </row>
    <row r="62" spans="1:9">
      <c r="A62" s="15" t="s">
        <v>137</v>
      </c>
      <c r="B62" s="15"/>
      <c r="C62" s="15"/>
      <c r="D62" s="18"/>
      <c r="E62" s="18"/>
      <c r="F62" s="15"/>
      <c r="G62" s="15"/>
      <c r="H62" s="15"/>
      <c r="I62" s="15"/>
    </row>
    <row r="63" spans="1:9">
      <c r="A63" s="15" t="s">
        <v>138</v>
      </c>
      <c r="B63" s="15"/>
      <c r="C63" s="15"/>
      <c r="D63" s="18"/>
      <c r="E63" s="18"/>
      <c r="F63" s="15"/>
      <c r="G63" s="15"/>
      <c r="H63" s="15"/>
      <c r="I63" s="15"/>
    </row>
    <row r="64" spans="1:9">
      <c r="A64" s="15" t="s">
        <v>139</v>
      </c>
      <c r="B64" s="15"/>
      <c r="C64" s="15"/>
      <c r="D64" s="18"/>
      <c r="E64" s="18"/>
      <c r="F64" s="15"/>
      <c r="G64" s="15"/>
      <c r="H64" s="15"/>
      <c r="I64" s="15"/>
    </row>
    <row r="65" spans="1:9">
      <c r="A65" s="12" t="s">
        <v>140</v>
      </c>
      <c r="B65" s="12"/>
      <c r="C65" s="12"/>
      <c r="D65" s="30"/>
      <c r="E65" s="30"/>
      <c r="F65" s="12"/>
      <c r="G65" s="12"/>
      <c r="H65" s="12"/>
      <c r="I65" s="12"/>
    </row>
    <row r="66" spans="1:9">
      <c r="A66" s="15"/>
      <c r="B66" s="15"/>
      <c r="C66" s="15"/>
      <c r="D66" s="15"/>
      <c r="E66" s="15"/>
      <c r="F66" s="15"/>
      <c r="G66" s="15"/>
      <c r="H66" s="15"/>
      <c r="I66" s="15"/>
    </row>
    <row r="67" spans="1:9">
      <c r="A67" s="12" t="s">
        <v>141</v>
      </c>
      <c r="B67" s="12"/>
      <c r="C67" s="12"/>
      <c r="D67" s="12"/>
      <c r="E67" s="12"/>
      <c r="F67" s="12"/>
      <c r="G67" s="12"/>
      <c r="H67" s="12"/>
      <c r="I67" s="12"/>
    </row>
    <row r="68" spans="1:9">
      <c r="A68" s="12" t="s">
        <v>142</v>
      </c>
      <c r="B68" s="12"/>
      <c r="C68" s="12"/>
      <c r="D68" s="12"/>
      <c r="E68" s="12"/>
      <c r="F68" s="12"/>
      <c r="G68" s="12"/>
      <c r="H68" s="12"/>
      <c r="I68" s="12"/>
    </row>
    <row r="69" spans="1:9">
      <c r="A69" s="12" t="s">
        <v>143</v>
      </c>
      <c r="B69" s="12"/>
      <c r="C69" s="12"/>
      <c r="D69" s="12"/>
      <c r="E69" s="12"/>
      <c r="F69" s="12"/>
      <c r="G69" s="12"/>
      <c r="H69" s="12"/>
      <c r="I69" s="12"/>
    </row>
    <row r="70" spans="1:9">
      <c r="A70" s="12" t="s">
        <v>144</v>
      </c>
      <c r="B70" s="12"/>
      <c r="C70" s="12"/>
      <c r="D70" s="12"/>
      <c r="E70" s="12"/>
      <c r="F70" s="12"/>
      <c r="G70" s="12"/>
      <c r="H70" s="12"/>
      <c r="I70" s="12"/>
    </row>
    <row r="71" spans="1:9">
      <c r="A71" s="12" t="s">
        <v>145</v>
      </c>
      <c r="B71" s="12"/>
      <c r="C71" s="12"/>
      <c r="D71" s="12"/>
      <c r="E71" s="12"/>
      <c r="F71" s="12"/>
      <c r="G71" s="12"/>
      <c r="H71" s="12"/>
      <c r="I71" s="12"/>
    </row>
    <row r="72" spans="1:9">
      <c r="A72" s="12" t="s">
        <v>146</v>
      </c>
      <c r="B72" s="12"/>
      <c r="C72" s="12"/>
      <c r="D72" s="12"/>
      <c r="E72" s="12"/>
      <c r="F72" s="12"/>
      <c r="G72" s="12"/>
      <c r="H72" s="12"/>
      <c r="I72" s="12"/>
    </row>
    <row r="73" spans="1:9">
      <c r="A73" s="12" t="s">
        <v>147</v>
      </c>
      <c r="B73" s="12"/>
      <c r="C73" s="12"/>
      <c r="D73" s="12"/>
      <c r="E73" s="12"/>
      <c r="F73" s="12"/>
      <c r="G73" s="12"/>
      <c r="H73" s="12"/>
      <c r="I73" s="12"/>
    </row>
    <row r="74" spans="1:9">
      <c r="A74" s="15"/>
      <c r="B74" s="15"/>
      <c r="C74" s="15"/>
      <c r="D74" s="15"/>
      <c r="E74" s="15"/>
      <c r="F74" s="15"/>
      <c r="G74" s="15"/>
      <c r="H74" s="15"/>
      <c r="I74" s="15"/>
    </row>
    <row r="75" spans="1:9">
      <c r="A75" s="12" t="s">
        <v>148</v>
      </c>
      <c r="B75" s="12"/>
      <c r="C75" s="12"/>
      <c r="D75" s="12"/>
      <c r="E75" s="12"/>
      <c r="F75" s="12"/>
      <c r="G75" s="12"/>
      <c r="H75" s="12"/>
      <c r="I75" s="12"/>
    </row>
    <row r="76" spans="1:9">
      <c r="A76" s="12" t="s">
        <v>149</v>
      </c>
      <c r="B76" s="12"/>
      <c r="C76" s="12"/>
      <c r="D76" s="12"/>
      <c r="E76" s="12"/>
      <c r="F76" s="12"/>
      <c r="G76" s="12"/>
      <c r="H76" s="12"/>
      <c r="I76" s="12"/>
    </row>
    <row r="77" spans="1:9">
      <c r="A77" s="12" t="s">
        <v>150</v>
      </c>
      <c r="B77" s="12"/>
      <c r="C77" s="12"/>
      <c r="D77" s="12"/>
      <c r="E77" s="12"/>
      <c r="F77" s="12"/>
      <c r="G77" s="12"/>
      <c r="H77" s="12"/>
      <c r="I77" s="12"/>
    </row>
    <row r="78" spans="1:9">
      <c r="A78" s="12" t="s">
        <v>151</v>
      </c>
      <c r="B78" s="12"/>
      <c r="C78" s="12"/>
      <c r="D78" s="12"/>
      <c r="E78" s="12"/>
      <c r="F78" s="12"/>
      <c r="G78" s="12"/>
      <c r="H78" s="12"/>
      <c r="I78" s="12"/>
    </row>
    <row r="79" spans="1:9">
      <c r="A79" s="12" t="s">
        <v>152</v>
      </c>
      <c r="B79" s="12"/>
      <c r="C79" s="12"/>
      <c r="D79" s="12"/>
      <c r="E79" s="12"/>
      <c r="F79" s="12"/>
      <c r="G79" s="12"/>
      <c r="H79" s="12"/>
      <c r="I79" s="12"/>
    </row>
    <row r="80" spans="1:9">
      <c r="A80" s="12" t="s">
        <v>153</v>
      </c>
      <c r="B80" s="12"/>
      <c r="C80" s="12"/>
      <c r="D80" s="12"/>
      <c r="E80" s="12"/>
      <c r="F80" s="12"/>
      <c r="G80" s="12"/>
      <c r="H80" s="12"/>
      <c r="I80" s="12"/>
    </row>
    <row r="81" spans="1:9">
      <c r="A81" s="12"/>
      <c r="B81" s="12"/>
      <c r="C81" s="12"/>
      <c r="D81" s="12"/>
      <c r="E81" s="12"/>
      <c r="F81" s="12"/>
      <c r="G81" s="12"/>
      <c r="H81" s="12"/>
      <c r="I81" s="12"/>
    </row>
    <row r="82" spans="1:9">
      <c r="A82" s="12" t="s">
        <v>154</v>
      </c>
      <c r="B82" s="12"/>
      <c r="C82" s="12"/>
      <c r="D82" s="12"/>
      <c r="E82" s="12"/>
      <c r="F82" s="12"/>
      <c r="G82" s="12"/>
      <c r="H82" s="12"/>
      <c r="I82" s="12"/>
    </row>
    <row r="83" spans="1:9">
      <c r="A83" s="12" t="s">
        <v>155</v>
      </c>
      <c r="B83" s="12"/>
      <c r="C83" s="12"/>
      <c r="D83" s="12"/>
      <c r="E83" s="12"/>
      <c r="F83" s="12"/>
      <c r="G83" s="12"/>
      <c r="H83" s="12"/>
      <c r="I83" s="12"/>
    </row>
    <row r="84" spans="1:9">
      <c r="A84" s="12" t="s">
        <v>156</v>
      </c>
      <c r="B84" s="12"/>
      <c r="C84" s="12"/>
      <c r="D84" s="12"/>
      <c r="E84" s="12"/>
      <c r="F84" s="12"/>
      <c r="G84" s="12"/>
      <c r="H84" s="12"/>
      <c r="I84" s="12"/>
    </row>
    <row r="85" spans="1:9">
      <c r="A85" s="12"/>
      <c r="B85" s="12"/>
      <c r="C85" s="12"/>
      <c r="D85" s="12"/>
      <c r="E85" s="12"/>
      <c r="F85" s="12"/>
      <c r="G85" s="12"/>
      <c r="H85" s="12"/>
      <c r="I85" s="12"/>
    </row>
    <row r="86" spans="1:9">
      <c r="A86" s="12" t="s">
        <v>157</v>
      </c>
      <c r="B86" s="12"/>
      <c r="C86" s="12"/>
      <c r="D86" s="12"/>
      <c r="E86" s="12"/>
      <c r="F86" s="12"/>
      <c r="G86" s="12"/>
      <c r="H86" s="12"/>
      <c r="I86" s="12"/>
    </row>
    <row r="87" spans="1:9">
      <c r="A87" s="12" t="s">
        <v>158</v>
      </c>
      <c r="B87" s="12"/>
      <c r="C87" s="12"/>
      <c r="D87" s="12"/>
      <c r="E87" s="12"/>
      <c r="F87" s="12"/>
      <c r="G87" s="12"/>
      <c r="H87" s="12"/>
      <c r="I87" s="12"/>
    </row>
    <row r="88" spans="1:9">
      <c r="A88" s="12"/>
      <c r="B88" s="12"/>
      <c r="C88" s="12"/>
      <c r="D88" s="12"/>
      <c r="E88" s="12"/>
      <c r="F88" s="12"/>
      <c r="G88" s="12"/>
      <c r="H88" s="12"/>
      <c r="I88" s="12"/>
    </row>
    <row r="89" spans="1:9">
      <c r="A89" s="12" t="s">
        <v>159</v>
      </c>
      <c r="B89" s="12"/>
      <c r="C89" s="12"/>
      <c r="D89" s="12"/>
      <c r="E89" s="12"/>
      <c r="F89" s="12"/>
      <c r="G89" s="12"/>
      <c r="H89" s="12"/>
      <c r="I89" s="12"/>
    </row>
    <row r="90" spans="1:9">
      <c r="A90" s="12" t="s">
        <v>160</v>
      </c>
      <c r="B90" s="12"/>
      <c r="C90" s="12"/>
      <c r="D90" s="12"/>
      <c r="E90" s="12"/>
      <c r="F90" s="12"/>
      <c r="G90" s="12"/>
      <c r="H90" s="12"/>
      <c r="I90" s="12"/>
    </row>
    <row r="91" spans="1:9">
      <c r="A91" s="12" t="s">
        <v>161</v>
      </c>
      <c r="B91" s="12"/>
      <c r="C91" s="12"/>
      <c r="D91" s="12"/>
      <c r="E91" s="12"/>
      <c r="F91" s="12"/>
      <c r="G91" s="12"/>
      <c r="H91" s="12"/>
      <c r="I91" s="12"/>
    </row>
    <row r="92" spans="1:9">
      <c r="A92" s="12"/>
      <c r="B92" s="12"/>
      <c r="C92" s="12"/>
      <c r="D92" s="12"/>
      <c r="E92" s="12"/>
      <c r="F92" s="12"/>
      <c r="G92" s="12"/>
      <c r="H92" s="12"/>
      <c r="I92" s="12"/>
    </row>
    <row r="93" spans="1:9">
      <c r="A93" s="12" t="s">
        <v>162</v>
      </c>
      <c r="B93" s="12"/>
      <c r="C93" s="12"/>
      <c r="D93" s="12"/>
      <c r="E93" s="12"/>
      <c r="F93" s="12"/>
      <c r="G93" s="12"/>
      <c r="H93" s="12"/>
      <c r="I93" s="12"/>
    </row>
    <row r="94" spans="1:9">
      <c r="A94" s="12" t="s">
        <v>163</v>
      </c>
      <c r="B94" s="12"/>
      <c r="C94" s="12"/>
      <c r="D94" s="12"/>
      <c r="E94" s="12"/>
      <c r="F94" s="12"/>
      <c r="G94" s="12"/>
      <c r="H94" s="12"/>
      <c r="I94" s="12"/>
    </row>
    <row r="95" spans="1:9">
      <c r="A95" s="12" t="s">
        <v>164</v>
      </c>
      <c r="B95" s="12"/>
      <c r="C95" s="12"/>
      <c r="D95" s="12"/>
      <c r="E95" s="12"/>
      <c r="F95" s="12"/>
      <c r="G95" s="12"/>
      <c r="H95" s="12"/>
      <c r="I95" s="12"/>
    </row>
    <row r="96" spans="1:9">
      <c r="A96" s="12"/>
      <c r="B96" s="12"/>
      <c r="C96" s="12"/>
      <c r="D96" s="12"/>
      <c r="E96" s="12"/>
      <c r="F96" s="12"/>
      <c r="G96" s="12"/>
      <c r="H96" s="12"/>
      <c r="I96" s="12"/>
    </row>
    <row r="97" spans="1:9">
      <c r="A97" s="12" t="s">
        <v>165</v>
      </c>
      <c r="B97" s="12"/>
      <c r="C97" s="12"/>
      <c r="D97" s="12"/>
      <c r="E97" s="12"/>
      <c r="F97" s="12"/>
      <c r="G97" s="12"/>
      <c r="H97" s="12"/>
      <c r="I97" s="12"/>
    </row>
    <row r="98" spans="1:9">
      <c r="A98" s="12" t="s">
        <v>166</v>
      </c>
      <c r="B98" s="12"/>
      <c r="C98" s="12"/>
      <c r="D98" s="12"/>
      <c r="E98" s="12"/>
      <c r="F98" s="12"/>
      <c r="G98" s="12"/>
      <c r="H98" s="12"/>
      <c r="I98" s="12"/>
    </row>
    <row r="99" spans="1:9">
      <c r="A99" s="12"/>
      <c r="B99" s="12"/>
      <c r="C99" s="12"/>
      <c r="D99" s="12"/>
      <c r="E99" s="12"/>
      <c r="F99" s="12"/>
      <c r="G99" s="12"/>
      <c r="H99" s="12"/>
      <c r="I99" s="12"/>
    </row>
    <row r="100" spans="1:9">
      <c r="A100" s="12" t="s">
        <v>167</v>
      </c>
      <c r="B100" s="12"/>
      <c r="C100" s="12"/>
      <c r="D100" s="12"/>
      <c r="E100" s="12"/>
      <c r="F100" s="12"/>
      <c r="G100" s="12"/>
      <c r="H100" s="12"/>
      <c r="I100" s="12"/>
    </row>
    <row r="101" spans="1:9">
      <c r="A101" s="12" t="s">
        <v>168</v>
      </c>
      <c r="B101" s="12"/>
      <c r="C101" s="12"/>
      <c r="D101" s="12"/>
      <c r="E101" s="12"/>
      <c r="F101" s="12"/>
      <c r="G101" s="12"/>
      <c r="H101" s="12"/>
      <c r="I101" s="12"/>
    </row>
    <row r="102" spans="1:9">
      <c r="A102" s="15"/>
      <c r="B102" s="15"/>
      <c r="C102" s="15"/>
      <c r="D102" s="15"/>
      <c r="E102" s="15"/>
      <c r="F102" s="15"/>
      <c r="G102" s="15"/>
      <c r="H102" s="15"/>
      <c r="I102" s="15"/>
    </row>
    <row r="103" spans="1:9">
      <c r="A103" s="14" t="s">
        <v>169</v>
      </c>
      <c r="B103" s="14"/>
      <c r="C103" s="14"/>
      <c r="D103" s="15"/>
      <c r="E103" s="15"/>
      <c r="F103" s="15"/>
      <c r="G103" s="15"/>
      <c r="H103" s="15"/>
      <c r="I103" s="15"/>
    </row>
    <row r="104" spans="1:9">
      <c r="A104" s="14"/>
      <c r="B104" s="14"/>
      <c r="C104" s="14"/>
      <c r="D104" s="15"/>
      <c r="E104" s="15"/>
      <c r="F104" s="15"/>
      <c r="G104" s="15"/>
      <c r="H104" s="15"/>
      <c r="I104" s="15"/>
    </row>
    <row r="105" spans="1:9">
      <c r="A105" s="15" t="s">
        <v>170</v>
      </c>
      <c r="B105" s="15"/>
      <c r="C105" s="15"/>
      <c r="D105" s="15"/>
      <c r="E105" s="15"/>
      <c r="F105" s="15"/>
      <c r="G105" s="15"/>
      <c r="H105" s="15"/>
      <c r="I105" s="15"/>
    </row>
    <row r="106" spans="1:9">
      <c r="A106" s="15" t="s">
        <v>166</v>
      </c>
      <c r="B106" s="15"/>
      <c r="C106" s="15"/>
      <c r="D106" s="15"/>
      <c r="E106" s="15"/>
      <c r="F106" s="15"/>
      <c r="G106" s="15"/>
      <c r="H106" s="15"/>
      <c r="I106" s="15"/>
    </row>
    <row r="107" spans="1:9">
      <c r="A107" s="15" t="s">
        <v>171</v>
      </c>
      <c r="B107" s="15"/>
      <c r="C107" s="15"/>
      <c r="D107" s="15"/>
      <c r="E107" s="15"/>
      <c r="F107" s="15"/>
      <c r="G107" s="15"/>
      <c r="H107" s="15"/>
      <c r="I107" s="15"/>
    </row>
    <row r="108" spans="1:9">
      <c r="A108" s="15"/>
      <c r="B108" s="15"/>
      <c r="C108" s="15"/>
      <c r="D108" s="15"/>
      <c r="E108" s="15"/>
      <c r="F108" s="15"/>
      <c r="G108" s="15"/>
      <c r="H108" s="31" t="s">
        <v>172</v>
      </c>
      <c r="I108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3E36E-A03F-E542-8E8F-A01C4824EB28}">
  <dimension ref="A1:F158"/>
  <sheetViews>
    <sheetView tabSelected="1" workbookViewId="0">
      <selection activeCell="E6" sqref="E6"/>
    </sheetView>
  </sheetViews>
  <sheetFormatPr baseColWidth="10" defaultRowHeight="16"/>
  <sheetData>
    <row r="1" spans="1:6" ht="24">
      <c r="A1" s="32" t="s">
        <v>174</v>
      </c>
    </row>
    <row r="3" spans="1:6">
      <c r="A3" t="s">
        <v>0</v>
      </c>
    </row>
    <row r="4" spans="1:6">
      <c r="A4" t="s">
        <v>1</v>
      </c>
    </row>
    <row r="5" spans="1:6">
      <c r="B5" t="s">
        <v>2</v>
      </c>
    </row>
    <row r="7" spans="1:6">
      <c r="A7" t="s">
        <v>3</v>
      </c>
    </row>
    <row r="9" spans="1:6">
      <c r="A9" t="s">
        <v>4</v>
      </c>
    </row>
    <row r="13" spans="1:6">
      <c r="A13" s="1" t="s">
        <v>5</v>
      </c>
      <c r="B13" s="1"/>
    </row>
    <row r="14" spans="1:6">
      <c r="A14" t="s">
        <v>2</v>
      </c>
      <c r="D14" s="2" t="s">
        <v>6</v>
      </c>
      <c r="E14" s="2" t="s">
        <v>6</v>
      </c>
    </row>
    <row r="15" spans="1:6">
      <c r="A15" t="s">
        <v>7</v>
      </c>
      <c r="E15" s="3">
        <v>14000</v>
      </c>
      <c r="F15" s="4"/>
    </row>
    <row r="16" spans="1:6">
      <c r="A16" t="s">
        <v>8</v>
      </c>
      <c r="E16">
        <f>1600*2.18</f>
        <v>3488.0000000000005</v>
      </c>
      <c r="F16" s="4"/>
    </row>
    <row r="17" spans="1:6">
      <c r="A17" t="s">
        <v>9</v>
      </c>
      <c r="E17" s="5"/>
      <c r="F17" s="4"/>
    </row>
    <row r="18" spans="1:6">
      <c r="E18" s="3">
        <f>SUM(E15:E17)</f>
        <v>17488</v>
      </c>
      <c r="F18" s="4"/>
    </row>
    <row r="19" spans="1:6">
      <c r="A19" t="s">
        <v>10</v>
      </c>
      <c r="F19" s="4"/>
    </row>
    <row r="20" spans="1:6">
      <c r="A20" t="s">
        <v>11</v>
      </c>
      <c r="D20" s="3">
        <v>8000</v>
      </c>
      <c r="F20" s="4"/>
    </row>
    <row r="21" spans="1:6">
      <c r="A21" t="s">
        <v>12</v>
      </c>
      <c r="D21" s="3">
        <v>5000</v>
      </c>
      <c r="F21" s="4"/>
    </row>
    <row r="22" spans="1:6">
      <c r="A22" t="s">
        <v>13</v>
      </c>
      <c r="D22" s="3"/>
      <c r="F22" s="4"/>
    </row>
    <row r="23" spans="1:6">
      <c r="A23" t="s">
        <v>14</v>
      </c>
      <c r="C23" s="3">
        <v>2000</v>
      </c>
      <c r="D23" s="3"/>
      <c r="F23" s="4"/>
    </row>
    <row r="24" spans="1:6">
      <c r="A24" t="s">
        <v>15</v>
      </c>
      <c r="C24">
        <v>500</v>
      </c>
      <c r="F24" s="4"/>
    </row>
    <row r="25" spans="1:6">
      <c r="A25" t="s">
        <v>16</v>
      </c>
      <c r="C25" s="3">
        <v>1000</v>
      </c>
      <c r="F25" s="4"/>
    </row>
    <row r="26" spans="1:6">
      <c r="A26" t="s">
        <v>17</v>
      </c>
      <c r="C26" s="3">
        <v>-400</v>
      </c>
      <c r="F26" s="4"/>
    </row>
    <row r="27" spans="1:6">
      <c r="C27" s="3"/>
      <c r="D27" s="6">
        <f>SUM(C23:C26)</f>
        <v>3100</v>
      </c>
      <c r="F27" s="4"/>
    </row>
    <row r="28" spans="1:6">
      <c r="C28" s="3"/>
      <c r="D28" s="3"/>
      <c r="E28" s="6">
        <f>-SUM(D20:D27)</f>
        <v>-16100</v>
      </c>
      <c r="F28" s="4"/>
    </row>
    <row r="29" spans="1:6">
      <c r="A29" t="s">
        <v>18</v>
      </c>
      <c r="E29" s="3">
        <f>SUM(E18:E28)</f>
        <v>1388</v>
      </c>
      <c r="F29" s="4"/>
    </row>
    <row r="30" spans="1:6">
      <c r="A30" t="s">
        <v>19</v>
      </c>
      <c r="E30">
        <v>-130</v>
      </c>
      <c r="F30" s="4"/>
    </row>
    <row r="31" spans="1:6" ht="17" thickBot="1">
      <c r="A31" t="s">
        <v>20</v>
      </c>
      <c r="E31" s="7">
        <f>SUM(E29:E30)</f>
        <v>1258</v>
      </c>
      <c r="F31" s="4"/>
    </row>
    <row r="32" spans="1:6" ht="17" thickTop="1">
      <c r="E32" s="3"/>
      <c r="F32" s="4"/>
    </row>
    <row r="34" spans="1:6">
      <c r="A34" s="1" t="s">
        <v>21</v>
      </c>
      <c r="B34" s="1"/>
    </row>
    <row r="37" spans="1:6">
      <c r="D37" s="2" t="s">
        <v>6</v>
      </c>
      <c r="E37" s="2" t="s">
        <v>6</v>
      </c>
    </row>
    <row r="38" spans="1:6">
      <c r="F38" s="4"/>
    </row>
    <row r="39" spans="1:6">
      <c r="A39" t="s">
        <v>22</v>
      </c>
      <c r="B39" t="s">
        <v>23</v>
      </c>
      <c r="E39" s="3">
        <v>49700</v>
      </c>
      <c r="F39" s="4"/>
    </row>
    <row r="40" spans="1:6">
      <c r="A40" t="s">
        <v>24</v>
      </c>
      <c r="B40" t="s">
        <v>2</v>
      </c>
      <c r="F40" s="4"/>
    </row>
    <row r="41" spans="1:6">
      <c r="B41" t="s">
        <v>25</v>
      </c>
      <c r="D41" s="3">
        <v>12500</v>
      </c>
      <c r="F41" s="4"/>
    </row>
    <row r="42" spans="1:6">
      <c r="B42" t="s">
        <v>26</v>
      </c>
      <c r="D42" s="6">
        <f>-D21</f>
        <v>-5000</v>
      </c>
      <c r="F42" s="4"/>
    </row>
    <row r="43" spans="1:6">
      <c r="D43" s="3">
        <f>SUM(D41:D42)</f>
        <v>7500</v>
      </c>
      <c r="F43" s="4"/>
    </row>
    <row r="44" spans="1:6">
      <c r="B44" t="s">
        <v>27</v>
      </c>
      <c r="C44" s="8">
        <v>0.8</v>
      </c>
      <c r="E44">
        <f>D43*C44</f>
        <v>6000</v>
      </c>
      <c r="F44" s="4"/>
    </row>
    <row r="45" spans="1:6">
      <c r="F45" s="4"/>
    </row>
    <row r="46" spans="1:6">
      <c r="A46" t="s">
        <v>28</v>
      </c>
      <c r="B46" t="s">
        <v>29</v>
      </c>
      <c r="D46" s="2" t="s">
        <v>6</v>
      </c>
      <c r="E46" s="2"/>
      <c r="F46" s="4"/>
    </row>
    <row r="47" spans="1:6">
      <c r="B47" t="s">
        <v>25</v>
      </c>
      <c r="D47" s="3">
        <v>4000</v>
      </c>
      <c r="F47" s="4"/>
    </row>
    <row r="48" spans="1:6">
      <c r="B48" t="s">
        <v>26</v>
      </c>
      <c r="D48" s="6">
        <v>-3200</v>
      </c>
      <c r="F48" s="4"/>
    </row>
    <row r="49" spans="1:6">
      <c r="D49" s="3">
        <f>SUM(D47:D48)</f>
        <v>800</v>
      </c>
      <c r="F49" s="4"/>
    </row>
    <row r="50" spans="1:6">
      <c r="B50" t="s">
        <v>27</v>
      </c>
      <c r="C50" s="8">
        <v>0.25</v>
      </c>
      <c r="E50">
        <f>D49*25%</f>
        <v>200</v>
      </c>
      <c r="F50" s="4"/>
    </row>
    <row r="51" spans="1:6">
      <c r="C51" s="2" t="s">
        <v>6</v>
      </c>
      <c r="F51" s="4"/>
    </row>
    <row r="52" spans="1:6">
      <c r="A52" t="s">
        <v>30</v>
      </c>
      <c r="C52" s="2"/>
      <c r="F52" s="4"/>
    </row>
    <row r="53" spans="1:6">
      <c r="A53" t="s">
        <v>31</v>
      </c>
      <c r="C53" s="2">
        <v>-250</v>
      </c>
      <c r="D53" s="8">
        <v>0.8</v>
      </c>
      <c r="E53">
        <f>C53*D53</f>
        <v>-200</v>
      </c>
      <c r="F53" s="4"/>
    </row>
    <row r="54" spans="1:6">
      <c r="A54" s="9" t="s">
        <v>32</v>
      </c>
      <c r="B54" s="9"/>
      <c r="C54" s="3">
        <v>-200</v>
      </c>
      <c r="D54" s="8">
        <v>0.8</v>
      </c>
      <c r="E54">
        <f>C54*D54</f>
        <v>-160</v>
      </c>
      <c r="F54" s="4"/>
    </row>
    <row r="55" spans="1:6">
      <c r="A55" t="s">
        <v>33</v>
      </c>
      <c r="C55" s="3"/>
      <c r="D55" s="8"/>
      <c r="F55" s="4"/>
    </row>
    <row r="56" spans="1:6">
      <c r="A56" t="s">
        <v>34</v>
      </c>
      <c r="C56" s="3">
        <v>400</v>
      </c>
      <c r="D56" s="8">
        <v>0.8</v>
      </c>
      <c r="E56">
        <f>C56*D56</f>
        <v>320</v>
      </c>
      <c r="F56" s="4"/>
    </row>
    <row r="57" spans="1:6">
      <c r="A57" t="s">
        <v>35</v>
      </c>
      <c r="C57" s="3">
        <v>-50</v>
      </c>
      <c r="D57" s="8">
        <v>1</v>
      </c>
      <c r="E57" s="3">
        <f>C57</f>
        <v>-50</v>
      </c>
      <c r="F57" s="4"/>
    </row>
    <row r="58" spans="1:6">
      <c r="A58" t="s">
        <v>36</v>
      </c>
      <c r="C58" s="3">
        <v>-100</v>
      </c>
      <c r="D58" s="8">
        <v>1</v>
      </c>
      <c r="E58" s="3">
        <f>C58</f>
        <v>-100</v>
      </c>
      <c r="F58" s="4"/>
    </row>
    <row r="59" spans="1:6">
      <c r="A59" t="s">
        <v>37</v>
      </c>
      <c r="C59" s="3">
        <v>350</v>
      </c>
      <c r="D59" s="8">
        <v>1</v>
      </c>
      <c r="E59">
        <v>350</v>
      </c>
      <c r="F59" s="4"/>
    </row>
    <row r="60" spans="1:6">
      <c r="A60" t="s">
        <v>38</v>
      </c>
      <c r="C60" s="3">
        <v>-25</v>
      </c>
      <c r="D60" s="8">
        <v>0.8</v>
      </c>
      <c r="E60">
        <f>C60*D60</f>
        <v>-20</v>
      </c>
      <c r="F60" s="4"/>
    </row>
    <row r="61" spans="1:6">
      <c r="A61" t="s">
        <v>39</v>
      </c>
      <c r="C61" s="3">
        <v>5</v>
      </c>
      <c r="D61" s="8">
        <v>1</v>
      </c>
      <c r="E61">
        <f>C61*D61</f>
        <v>5</v>
      </c>
      <c r="F61" s="4"/>
    </row>
    <row r="62" spans="1:6">
      <c r="A62" t="s">
        <v>40</v>
      </c>
      <c r="C62" s="3">
        <v>-130</v>
      </c>
      <c r="D62" s="8">
        <v>0.8</v>
      </c>
      <c r="E62" s="3">
        <f>C62*D62</f>
        <v>-104</v>
      </c>
      <c r="F62" s="4"/>
    </row>
    <row r="63" spans="1:6">
      <c r="A63" t="s">
        <v>41</v>
      </c>
      <c r="C63" s="3">
        <v>-10</v>
      </c>
      <c r="D63" s="8"/>
      <c r="E63" s="3">
        <v>-10</v>
      </c>
      <c r="F63" s="4"/>
    </row>
    <row r="64" spans="1:6" ht="17" thickBot="1">
      <c r="A64" t="s">
        <v>42</v>
      </c>
      <c r="E64" s="7">
        <f>SUM(E38:E63)</f>
        <v>55931</v>
      </c>
      <c r="F64" s="4"/>
    </row>
    <row r="65" spans="1:6" ht="17" thickTop="1"/>
    <row r="68" spans="1:6">
      <c r="A68" s="1" t="s">
        <v>43</v>
      </c>
      <c r="B68" s="1"/>
      <c r="E68" s="2" t="s">
        <v>6</v>
      </c>
    </row>
    <row r="69" spans="1:6">
      <c r="A69" t="s">
        <v>44</v>
      </c>
      <c r="C69" s="2" t="s">
        <v>6</v>
      </c>
      <c r="E69">
        <f>E16</f>
        <v>3488.0000000000005</v>
      </c>
    </row>
    <row r="70" spans="1:6">
      <c r="A70" t="s">
        <v>45</v>
      </c>
      <c r="C70" s="3">
        <f>D43</f>
        <v>7500</v>
      </c>
      <c r="D70" s="8">
        <v>0.2</v>
      </c>
      <c r="E70">
        <f>C70*D70</f>
        <v>1500</v>
      </c>
    </row>
    <row r="71" spans="1:6">
      <c r="A71" t="s">
        <v>30</v>
      </c>
      <c r="C71" s="2"/>
    </row>
    <row r="72" spans="1:6">
      <c r="A72" t="s">
        <v>31</v>
      </c>
      <c r="C72" s="2">
        <v>-250</v>
      </c>
      <c r="D72" s="8">
        <v>0.2</v>
      </c>
      <c r="E72">
        <f>C72*D72</f>
        <v>-50</v>
      </c>
    </row>
    <row r="73" spans="1:6">
      <c r="A73" s="10" t="s">
        <v>46</v>
      </c>
      <c r="B73" s="10"/>
      <c r="C73" s="3">
        <v>-200</v>
      </c>
      <c r="D73" s="8">
        <v>0.2</v>
      </c>
      <c r="E73">
        <f>C73*D73</f>
        <v>-40</v>
      </c>
    </row>
    <row r="74" spans="1:6">
      <c r="A74" t="s">
        <v>33</v>
      </c>
      <c r="C74" s="3"/>
      <c r="D74" s="8"/>
    </row>
    <row r="75" spans="1:6">
      <c r="A75" t="s">
        <v>34</v>
      </c>
      <c r="C75" s="3">
        <v>400</v>
      </c>
      <c r="D75" s="8">
        <v>0.2</v>
      </c>
      <c r="E75">
        <f>C75*D75</f>
        <v>80</v>
      </c>
    </row>
    <row r="76" spans="1:6">
      <c r="A76" t="s">
        <v>38</v>
      </c>
      <c r="C76" s="3">
        <v>-25</v>
      </c>
      <c r="D76" s="8">
        <v>0.2</v>
      </c>
      <c r="E76">
        <f>C76*D76</f>
        <v>-5</v>
      </c>
    </row>
    <row r="77" spans="1:6">
      <c r="A77" t="s">
        <v>47</v>
      </c>
      <c r="C77" s="3">
        <v>-130</v>
      </c>
      <c r="D77" s="8">
        <v>0.2</v>
      </c>
      <c r="E77" s="3">
        <f>C77*D77</f>
        <v>-26</v>
      </c>
    </row>
    <row r="78" spans="1:6" ht="17" thickBot="1">
      <c r="A78" t="s">
        <v>48</v>
      </c>
      <c r="E78" s="7">
        <f>SUM(E69:E77)</f>
        <v>4947</v>
      </c>
    </row>
    <row r="79" spans="1:6" ht="17" thickTop="1">
      <c r="C79" s="3"/>
      <c r="D79" s="8"/>
      <c r="F79" s="4"/>
    </row>
    <row r="82" spans="1:5">
      <c r="A82" t="s">
        <v>49</v>
      </c>
      <c r="E82" s="2" t="s">
        <v>6</v>
      </c>
    </row>
    <row r="83" spans="1:5" ht="17" thickBot="1">
      <c r="A83" t="s">
        <v>50</v>
      </c>
      <c r="B83" t="s">
        <v>51</v>
      </c>
      <c r="E83" s="11">
        <v>250</v>
      </c>
    </row>
    <row r="84" spans="1:5" ht="17" thickTop="1">
      <c r="E84" s="2" t="s">
        <v>6</v>
      </c>
    </row>
    <row r="85" spans="1:5">
      <c r="A85" t="s">
        <v>52</v>
      </c>
      <c r="E85" s="3">
        <v>1250</v>
      </c>
    </row>
    <row r="86" spans="1:5">
      <c r="A86" t="s">
        <v>53</v>
      </c>
      <c r="E86">
        <f>E50</f>
        <v>200</v>
      </c>
    </row>
    <row r="87" spans="1:5">
      <c r="A87" t="s">
        <v>19</v>
      </c>
      <c r="E87" s="3">
        <f>E63</f>
        <v>-10</v>
      </c>
    </row>
    <row r="88" spans="1:5" ht="17" thickBot="1">
      <c r="E88" s="7">
        <f>SUM(E85:E87)</f>
        <v>1440</v>
      </c>
    </row>
    <row r="89" spans="1:5" ht="17" thickTop="1">
      <c r="A89" t="s">
        <v>54</v>
      </c>
      <c r="C89" s="2" t="s">
        <v>6</v>
      </c>
    </row>
    <row r="90" spans="1:5">
      <c r="A90" t="s">
        <v>55</v>
      </c>
      <c r="C90" s="3">
        <v>44750</v>
      </c>
    </row>
    <row r="91" spans="1:5">
      <c r="A91" t="s">
        <v>2</v>
      </c>
      <c r="C91" s="3">
        <v>40300</v>
      </c>
    </row>
    <row r="92" spans="1:5">
      <c r="A92" t="s">
        <v>56</v>
      </c>
      <c r="C92" s="3"/>
    </row>
    <row r="93" spans="1:5">
      <c r="A93" t="s">
        <v>13</v>
      </c>
    </row>
    <row r="94" spans="1:5">
      <c r="A94" t="s">
        <v>14</v>
      </c>
      <c r="C94" s="3">
        <v>2000</v>
      </c>
    </row>
    <row r="95" spans="1:5">
      <c r="A95" t="s">
        <v>16</v>
      </c>
      <c r="C95" s="3">
        <v>1000</v>
      </c>
    </row>
    <row r="96" spans="1:5">
      <c r="A96" t="s">
        <v>57</v>
      </c>
      <c r="C96" s="3">
        <v>-200</v>
      </c>
    </row>
    <row r="97" spans="1:3">
      <c r="A97" s="10" t="s">
        <v>38</v>
      </c>
      <c r="B97" s="10"/>
      <c r="C97" s="3">
        <v>-25</v>
      </c>
    </row>
    <row r="98" spans="1:3">
      <c r="A98" t="s">
        <v>58</v>
      </c>
      <c r="C98" s="3">
        <v>5</v>
      </c>
    </row>
    <row r="99" spans="1:3" ht="17" thickBot="1">
      <c r="C99" s="7">
        <f>SUM(C90:C98)</f>
        <v>87830</v>
      </c>
    </row>
    <row r="100" spans="1:3" ht="17" thickTop="1">
      <c r="C100" s="3"/>
    </row>
    <row r="101" spans="1:3">
      <c r="A101" t="s">
        <v>59</v>
      </c>
      <c r="C101" s="2" t="s">
        <v>6</v>
      </c>
    </row>
    <row r="102" spans="1:3">
      <c r="A102" t="s">
        <v>23</v>
      </c>
      <c r="C102" s="3">
        <v>12200</v>
      </c>
    </row>
    <row r="103" spans="1:3">
      <c r="A103" t="s">
        <v>2</v>
      </c>
      <c r="C103" s="3">
        <v>7200</v>
      </c>
    </row>
    <row r="104" spans="1:3">
      <c r="A104" t="s">
        <v>60</v>
      </c>
      <c r="C104" s="3">
        <v>300</v>
      </c>
    </row>
    <row r="105" spans="1:3">
      <c r="A105" t="s">
        <v>61</v>
      </c>
      <c r="C105" s="3">
        <v>-50</v>
      </c>
    </row>
    <row r="106" spans="1:3">
      <c r="A106" t="s">
        <v>62</v>
      </c>
      <c r="C106" s="3">
        <v>-100</v>
      </c>
    </row>
    <row r="107" spans="1:3" ht="17" thickBot="1">
      <c r="C107" s="7">
        <f>SUM(C102:C106)</f>
        <v>19550</v>
      </c>
    </row>
    <row r="108" spans="1:3" ht="17" thickTop="1"/>
    <row r="110" spans="1:3">
      <c r="A110" t="s">
        <v>63</v>
      </c>
      <c r="C110" s="2" t="s">
        <v>6</v>
      </c>
    </row>
    <row r="111" spans="1:3">
      <c r="A111" t="s">
        <v>23</v>
      </c>
      <c r="C111" s="3">
        <v>1300</v>
      </c>
    </row>
    <row r="112" spans="1:3">
      <c r="A112" t="s">
        <v>2</v>
      </c>
      <c r="C112" s="3">
        <v>1000</v>
      </c>
    </row>
    <row r="113" spans="1:5">
      <c r="A113" t="s">
        <v>64</v>
      </c>
      <c r="C113">
        <v>800</v>
      </c>
    </row>
    <row r="114" spans="1:5" ht="17" thickBot="1">
      <c r="C114" s="7">
        <f>SUM(C111:C113)</f>
        <v>3100</v>
      </c>
    </row>
    <row r="115" spans="1:5" ht="17" thickTop="1"/>
    <row r="116" spans="1:5">
      <c r="A116" t="s">
        <v>65</v>
      </c>
      <c r="C116" s="2" t="s">
        <v>6</v>
      </c>
    </row>
    <row r="117" spans="1:5">
      <c r="A117" t="s">
        <v>23</v>
      </c>
      <c r="C117" s="3">
        <v>15600</v>
      </c>
    </row>
    <row r="118" spans="1:5">
      <c r="A118" t="s">
        <v>2</v>
      </c>
      <c r="C118" s="3">
        <v>13100</v>
      </c>
    </row>
    <row r="119" spans="1:5">
      <c r="A119" t="s">
        <v>66</v>
      </c>
      <c r="C119" s="3">
        <v>-350</v>
      </c>
    </row>
    <row r="120" spans="1:5" ht="17" thickBot="1">
      <c r="C120" s="7">
        <f>SUM(C117:C119)</f>
        <v>28350</v>
      </c>
    </row>
    <row r="121" spans="1:5" ht="17" thickTop="1"/>
    <row r="125" spans="1:5">
      <c r="A125" s="1" t="s">
        <v>67</v>
      </c>
      <c r="B125" s="1"/>
      <c r="C125" s="1"/>
    </row>
    <row r="127" spans="1:5">
      <c r="A127" s="1" t="s">
        <v>68</v>
      </c>
      <c r="C127" s="2" t="s">
        <v>6</v>
      </c>
      <c r="D127" s="2" t="s">
        <v>6</v>
      </c>
      <c r="E127" s="4"/>
    </row>
    <row r="128" spans="1:5">
      <c r="A128" t="s">
        <v>69</v>
      </c>
      <c r="E128" s="4"/>
    </row>
    <row r="129" spans="1:5">
      <c r="A129" t="s">
        <v>70</v>
      </c>
      <c r="D129" s="3">
        <f>C99</f>
        <v>87830</v>
      </c>
      <c r="E129" s="4"/>
    </row>
    <row r="130" spans="1:5">
      <c r="A130" t="s">
        <v>71</v>
      </c>
      <c r="D130" s="3"/>
      <c r="E130" s="4"/>
    </row>
    <row r="131" spans="1:5">
      <c r="A131" t="s">
        <v>72</v>
      </c>
      <c r="C131" s="3">
        <v>1258</v>
      </c>
      <c r="D131" s="3"/>
      <c r="E131" s="4"/>
    </row>
    <row r="132" spans="1:5">
      <c r="A132" t="s">
        <v>73</v>
      </c>
      <c r="C132" s="6">
        <v>250</v>
      </c>
      <c r="D132" s="3">
        <f>SUM(C131:C132)</f>
        <v>1508</v>
      </c>
      <c r="E132" s="4"/>
    </row>
    <row r="133" spans="1:5">
      <c r="A133" t="s">
        <v>74</v>
      </c>
      <c r="D133" s="3">
        <f>E88</f>
        <v>1440</v>
      </c>
      <c r="E133" s="4"/>
    </row>
    <row r="134" spans="1:5">
      <c r="A134" t="s">
        <v>75</v>
      </c>
      <c r="D134" s="3">
        <f>SUM(D129:D133)</f>
        <v>90778</v>
      </c>
      <c r="E134" s="4"/>
    </row>
    <row r="135" spans="1:5">
      <c r="A135" t="s">
        <v>76</v>
      </c>
      <c r="E135" s="4"/>
    </row>
    <row r="136" spans="1:5">
      <c r="A136" t="s">
        <v>77</v>
      </c>
      <c r="C136" s="3">
        <f>C107</f>
        <v>19550</v>
      </c>
      <c r="E136" s="4"/>
    </row>
    <row r="137" spans="1:5">
      <c r="A137" t="s">
        <v>78</v>
      </c>
      <c r="C137" s="3">
        <f>C107</f>
        <v>19550</v>
      </c>
      <c r="E137" s="4"/>
    </row>
    <row r="138" spans="1:5">
      <c r="A138" t="s">
        <v>79</v>
      </c>
      <c r="C138" s="3">
        <v>300</v>
      </c>
      <c r="E138" s="4"/>
    </row>
    <row r="139" spans="1:5">
      <c r="A139" t="s">
        <v>63</v>
      </c>
      <c r="C139" s="6">
        <f>C114</f>
        <v>3100</v>
      </c>
      <c r="E139" s="4"/>
    </row>
    <row r="140" spans="1:5">
      <c r="A140" t="s">
        <v>80</v>
      </c>
      <c r="D140" s="3">
        <f>SUM(C136:C139)</f>
        <v>42500</v>
      </c>
      <c r="E140" s="4"/>
    </row>
    <row r="141" spans="1:5" ht="17" thickBot="1">
      <c r="A141" t="s">
        <v>81</v>
      </c>
      <c r="D141" s="7">
        <f>SUM(D134:D140)</f>
        <v>133278</v>
      </c>
      <c r="E141" s="4"/>
    </row>
    <row r="142" spans="1:5" ht="17" thickTop="1">
      <c r="E142" s="4"/>
    </row>
    <row r="143" spans="1:5">
      <c r="A143" s="1" t="s">
        <v>82</v>
      </c>
      <c r="E143" s="4"/>
    </row>
    <row r="144" spans="1:5">
      <c r="A144" t="s">
        <v>83</v>
      </c>
      <c r="E144" s="4"/>
    </row>
    <row r="145" spans="1:5">
      <c r="A145" t="s">
        <v>84</v>
      </c>
      <c r="D145" s="3">
        <v>20000</v>
      </c>
      <c r="E145" s="4"/>
    </row>
    <row r="146" spans="1:5">
      <c r="A146" t="s">
        <v>85</v>
      </c>
      <c r="D146" s="6">
        <f>E64</f>
        <v>55931</v>
      </c>
      <c r="E146" s="4"/>
    </row>
    <row r="147" spans="1:5">
      <c r="D147" s="3">
        <f>SUM(D145:D146)</f>
        <v>75931</v>
      </c>
      <c r="E147" s="4"/>
    </row>
    <row r="148" spans="1:5">
      <c r="A148" t="s">
        <v>86</v>
      </c>
      <c r="D148" s="6">
        <f>E78</f>
        <v>4947</v>
      </c>
      <c r="E148" s="4"/>
    </row>
    <row r="149" spans="1:5">
      <c r="A149" t="s">
        <v>87</v>
      </c>
      <c r="D149" s="3">
        <f>SUM(D147:D148)</f>
        <v>80878</v>
      </c>
      <c r="E149" s="4"/>
    </row>
    <row r="150" spans="1:5">
      <c r="E150" s="4"/>
    </row>
    <row r="151" spans="1:5">
      <c r="A151" t="s">
        <v>88</v>
      </c>
      <c r="E151" s="4"/>
    </row>
    <row r="152" spans="1:5">
      <c r="A152" t="s">
        <v>89</v>
      </c>
      <c r="C152" s="3">
        <v>25000</v>
      </c>
      <c r="E152" s="4"/>
    </row>
    <row r="153" spans="1:5">
      <c r="A153" t="s">
        <v>90</v>
      </c>
      <c r="D153" s="3">
        <f>C152</f>
        <v>25000</v>
      </c>
      <c r="E153" s="4"/>
    </row>
    <row r="154" spans="1:5">
      <c r="A154" t="s">
        <v>91</v>
      </c>
      <c r="E154" s="4"/>
    </row>
    <row r="155" spans="1:5">
      <c r="A155" t="s">
        <v>92</v>
      </c>
      <c r="C155" s="3">
        <f>C120</f>
        <v>28350</v>
      </c>
      <c r="E155" s="4"/>
    </row>
    <row r="156" spans="1:5">
      <c r="A156" t="s">
        <v>93</v>
      </c>
      <c r="D156" s="3">
        <f>SUM(C155:C155)</f>
        <v>28350</v>
      </c>
      <c r="E156" s="4"/>
    </row>
    <row r="157" spans="1:5" ht="17" thickBot="1">
      <c r="A157" t="s">
        <v>94</v>
      </c>
      <c r="D157" s="7">
        <f>SUM(D149:D156)</f>
        <v>134228</v>
      </c>
    </row>
    <row r="158" spans="1:5" ht="17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</dc:creator>
  <cp:lastModifiedBy>LMA</cp:lastModifiedBy>
  <dcterms:created xsi:type="dcterms:W3CDTF">2020-03-30T06:29:19Z</dcterms:created>
  <dcterms:modified xsi:type="dcterms:W3CDTF">2020-03-30T06:33:05Z</dcterms:modified>
</cp:coreProperties>
</file>